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50" activeTab="0"/>
  </bookViews>
  <sheets>
    <sheet name="Лист2" sheetId="1" r:id="rId1"/>
  </sheets>
  <definedNames>
    <definedName name="_xlnm.Print_Titles" localSheetId="0">'Лист2'!$A:$A</definedName>
    <definedName name="_xlnm.Print_Area" localSheetId="0">'Лист2'!$A$1:$AA$38</definedName>
  </definedNames>
  <calcPr fullCalcOnLoad="1"/>
</workbook>
</file>

<file path=xl/sharedStrings.xml><?xml version="1.0" encoding="utf-8"?>
<sst xmlns="http://schemas.openxmlformats.org/spreadsheetml/2006/main" count="52" uniqueCount="39">
  <si>
    <t>освіта</t>
  </si>
  <si>
    <t>ПМСД</t>
  </si>
  <si>
    <t>ЦРЛ</t>
  </si>
  <si>
    <t>територіальний центр</t>
  </si>
  <si>
    <t>центр соціальних служб</t>
  </si>
  <si>
    <t>КФК (для районного бюджету)</t>
  </si>
  <si>
    <t xml:space="preserve">  +-</t>
  </si>
  <si>
    <t>архів</t>
  </si>
  <si>
    <t>ветерани</t>
  </si>
  <si>
    <t>соц.виплати фіз.особам</t>
  </si>
  <si>
    <t>на неповнолітніх</t>
  </si>
  <si>
    <t>власний дім</t>
  </si>
  <si>
    <t>на перевезення трупів</t>
  </si>
  <si>
    <t>ДЮСШ Колос</t>
  </si>
  <si>
    <t>на соц.працівника</t>
  </si>
  <si>
    <t>ВСЬОГО в т.ч.:</t>
  </si>
  <si>
    <t>Охорона здоров"я</t>
  </si>
  <si>
    <t>Освіта</t>
  </si>
  <si>
    <t>Інша додаткова дотація з ДБ в  т.ч на:</t>
  </si>
  <si>
    <t>бібліотеки</t>
  </si>
  <si>
    <t xml:space="preserve">музей </t>
  </si>
  <si>
    <t>3 м.</t>
  </si>
  <si>
    <t>3м.</t>
  </si>
  <si>
    <t>1 рік</t>
  </si>
  <si>
    <t>Трансферти від ОТГ на:</t>
  </si>
  <si>
    <t>(250380)  Інші субвенції за рахунок власних коштів  в т.ч на :</t>
  </si>
  <si>
    <t>(250315) Інші дотації за рахунок власних коштів на районні програми в т.ч.на:</t>
  </si>
  <si>
    <t>(250339) Медична субвенція з ДБ в т.ч. на:</t>
  </si>
  <si>
    <t>М.Коцюбинський будинок культури</t>
  </si>
  <si>
    <t>М. Коцюбинська школа мистецтв</t>
  </si>
  <si>
    <t>Освіта ЗОШ</t>
  </si>
  <si>
    <t xml:space="preserve">ДОХОДИ райбюджету </t>
  </si>
  <si>
    <t>Додаток 6</t>
  </si>
  <si>
    <t xml:space="preserve">Розрахункові  трансферти до районного бюджету від М.Коцюбинської  ОТГ на 2017 рік в зв"зку з передачею власних повноважень та напрямки витрачання відповідних коштів.  </t>
  </si>
  <si>
    <t>Видатки М.Коцюбинської ОТГ</t>
  </si>
  <si>
    <t>до пояснювальної записки</t>
  </si>
  <si>
    <t>Про внесення змін до рішення Чернігівської</t>
  </si>
  <si>
    <t>районної ради від 22 грудня 2016 року</t>
  </si>
  <si>
    <t>про Про районний бюджет на 2017 рік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</si>
</sst>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_ ;\-0.0\ "/>
    <numFmt numFmtId="181" formatCode="0.0"/>
    <numFmt numFmtId="182" formatCode="0.000"/>
    <numFmt numFmtId="183" formatCode="0.000000"/>
    <numFmt numFmtId="184" formatCode="0.00000"/>
    <numFmt numFmtId="185" formatCode="0.0000"/>
    <numFmt numFmtId="186" formatCode="0.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1" fontId="9" fillId="4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view="pageBreakPreview" zoomScale="60" workbookViewId="0" topLeftCell="A1">
      <pane xSplit="1" ySplit="9" topLeftCell="P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D12" sqref="AD12"/>
    </sheetView>
  </sheetViews>
  <sheetFormatPr defaultColWidth="9.00390625" defaultRowHeight="12.75"/>
  <cols>
    <col min="1" max="1" width="41.75390625" style="1" customWidth="1"/>
    <col min="2" max="2" width="10.75390625" style="1" customWidth="1"/>
    <col min="3" max="3" width="18.25390625" style="28" customWidth="1"/>
    <col min="4" max="4" width="13.875" style="1" customWidth="1"/>
    <col min="5" max="5" width="26.25390625" style="4" customWidth="1"/>
    <col min="6" max="6" width="17.00390625" style="1" customWidth="1"/>
    <col min="7" max="7" width="13.375" style="1" bestFit="1" customWidth="1"/>
    <col min="8" max="8" width="15.125" style="1" customWidth="1"/>
    <col min="9" max="12" width="11.625" style="1" bestFit="1" customWidth="1"/>
    <col min="13" max="14" width="9.125" style="1" customWidth="1"/>
    <col min="15" max="15" width="15.25390625" style="1" customWidth="1"/>
    <col min="16" max="16" width="14.625" style="1" customWidth="1"/>
    <col min="17" max="17" width="9.875" style="1" bestFit="1" customWidth="1"/>
    <col min="18" max="18" width="11.625" style="1" bestFit="1" customWidth="1"/>
    <col min="19" max="19" width="14.125" style="1" customWidth="1"/>
    <col min="20" max="20" width="9.875" style="1" bestFit="1" customWidth="1"/>
    <col min="21" max="21" width="9.125" style="1" customWidth="1"/>
    <col min="22" max="22" width="13.125" style="1" customWidth="1"/>
    <col min="23" max="23" width="9.875" style="1" bestFit="1" customWidth="1"/>
    <col min="24" max="26" width="9.125" style="1" customWidth="1"/>
    <col min="27" max="27" width="16.00390625" style="1" customWidth="1"/>
    <col min="28" max="16384" width="9.125" style="1" customWidth="1"/>
  </cols>
  <sheetData>
    <row r="1" spans="23:27" ht="20.25">
      <c r="W1" s="32" t="s">
        <v>32</v>
      </c>
      <c r="X1" s="32"/>
      <c r="Y1" s="32"/>
      <c r="Z1" s="32"/>
      <c r="AA1" s="32"/>
    </row>
    <row r="2" spans="23:27" ht="20.25">
      <c r="W2" s="32" t="s">
        <v>35</v>
      </c>
      <c r="X2" s="32"/>
      <c r="Y2" s="32"/>
      <c r="Z2" s="32"/>
      <c r="AA2" s="32"/>
    </row>
    <row r="3" spans="23:27" ht="20.25">
      <c r="W3" s="32" t="s">
        <v>36</v>
      </c>
      <c r="X3" s="32"/>
      <c r="Y3" s="32"/>
      <c r="Z3" s="32"/>
      <c r="AA3" s="32"/>
    </row>
    <row r="4" spans="23:27" ht="20.25">
      <c r="W4" s="32" t="s">
        <v>37</v>
      </c>
      <c r="X4" s="32"/>
      <c r="Y4" s="32"/>
      <c r="Z4" s="32"/>
      <c r="AA4" s="32"/>
    </row>
    <row r="5" spans="23:27" ht="20.25">
      <c r="W5" s="32" t="s">
        <v>38</v>
      </c>
      <c r="X5" s="32"/>
      <c r="Y5" s="32"/>
      <c r="Z5" s="32"/>
      <c r="AA5" s="32"/>
    </row>
    <row r="6" spans="23:27" ht="20.25">
      <c r="W6" s="33"/>
      <c r="X6" s="33"/>
      <c r="Y6" s="33"/>
      <c r="Z6" s="33"/>
      <c r="AA6" s="33"/>
    </row>
    <row r="7" spans="1:27" ht="77.25" customHeight="1">
      <c r="A7" s="31" t="s">
        <v>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9" spans="1:27" ht="99.75" customHeight="1">
      <c r="A9" s="27" t="s">
        <v>24</v>
      </c>
      <c r="B9" s="26"/>
      <c r="C9" s="5" t="s">
        <v>31</v>
      </c>
      <c r="D9" s="5" t="s">
        <v>5</v>
      </c>
      <c r="E9" s="25" t="s">
        <v>34</v>
      </c>
      <c r="F9" s="2">
        <v>2111</v>
      </c>
      <c r="G9" s="2">
        <v>2120</v>
      </c>
      <c r="H9" s="2">
        <v>2100</v>
      </c>
      <c r="I9" s="3">
        <v>2210</v>
      </c>
      <c r="J9" s="3">
        <v>2220</v>
      </c>
      <c r="K9" s="3">
        <v>2230</v>
      </c>
      <c r="L9" s="3">
        <v>2240</v>
      </c>
      <c r="M9" s="3">
        <v>2250</v>
      </c>
      <c r="N9" s="3">
        <v>2260</v>
      </c>
      <c r="O9" s="2">
        <v>2270</v>
      </c>
      <c r="P9" s="3">
        <v>2271</v>
      </c>
      <c r="Q9" s="3">
        <v>2272</v>
      </c>
      <c r="R9" s="3">
        <v>2273</v>
      </c>
      <c r="S9" s="3">
        <v>2274</v>
      </c>
      <c r="T9" s="3">
        <v>2275</v>
      </c>
      <c r="U9" s="2">
        <v>2280</v>
      </c>
      <c r="V9" s="2">
        <v>2600</v>
      </c>
      <c r="W9" s="2">
        <v>2700</v>
      </c>
      <c r="X9" s="2">
        <v>2800</v>
      </c>
      <c r="Y9" s="2">
        <v>4113</v>
      </c>
      <c r="Z9" s="2">
        <v>9000</v>
      </c>
      <c r="AA9" s="2" t="s">
        <v>6</v>
      </c>
    </row>
    <row r="10" spans="1:27" s="11" customFormat="1" ht="69.75" customHeight="1">
      <c r="A10" s="6" t="s">
        <v>25</v>
      </c>
      <c r="B10" s="7"/>
      <c r="C10" s="17">
        <v>9633908</v>
      </c>
      <c r="D10" s="8"/>
      <c r="E10" s="9">
        <f>SUM(E11:E19)</f>
        <v>9633908</v>
      </c>
      <c r="F10" s="9">
        <f aca="true" t="shared" si="0" ref="F10:Z10">SUM(F11:F19)</f>
        <v>6625474</v>
      </c>
      <c r="G10" s="9">
        <f t="shared" si="0"/>
        <v>933484</v>
      </c>
      <c r="H10" s="9">
        <f t="shared" si="0"/>
        <v>7558958</v>
      </c>
      <c r="I10" s="9">
        <f t="shared" si="0"/>
        <v>335064</v>
      </c>
      <c r="J10" s="9">
        <f t="shared" si="0"/>
        <v>233450</v>
      </c>
      <c r="K10" s="9">
        <f t="shared" si="0"/>
        <v>203991</v>
      </c>
      <c r="L10" s="9">
        <f t="shared" si="0"/>
        <v>70824</v>
      </c>
      <c r="M10" s="9">
        <f t="shared" si="0"/>
        <v>5835</v>
      </c>
      <c r="N10" s="9">
        <f t="shared" si="0"/>
        <v>0</v>
      </c>
      <c r="O10" s="9">
        <f t="shared" si="0"/>
        <v>1205061</v>
      </c>
      <c r="P10" s="9">
        <f t="shared" si="0"/>
        <v>559388</v>
      </c>
      <c r="Q10" s="9">
        <f t="shared" si="0"/>
        <v>1656</v>
      </c>
      <c r="R10" s="9">
        <f t="shared" si="0"/>
        <v>102512</v>
      </c>
      <c r="S10" s="9">
        <f t="shared" si="0"/>
        <v>541505</v>
      </c>
      <c r="T10" s="9">
        <f t="shared" si="0"/>
        <v>0</v>
      </c>
      <c r="U10" s="9">
        <f t="shared" si="0"/>
        <v>0</v>
      </c>
      <c r="V10" s="9">
        <f t="shared" si="0"/>
        <v>0</v>
      </c>
      <c r="W10" s="9">
        <f t="shared" si="0"/>
        <v>19500</v>
      </c>
      <c r="X10" s="9">
        <f t="shared" si="0"/>
        <v>1225</v>
      </c>
      <c r="Y10" s="9">
        <f t="shared" si="0"/>
        <v>0</v>
      </c>
      <c r="Z10" s="9">
        <f t="shared" si="0"/>
        <v>0</v>
      </c>
      <c r="AA10" s="10"/>
    </row>
    <row r="11" spans="1:27" s="11" customFormat="1" ht="39.75" customHeight="1">
      <c r="A11" s="12" t="s">
        <v>30</v>
      </c>
      <c r="B11" s="13" t="s">
        <v>21</v>
      </c>
      <c r="C11" s="29"/>
      <c r="D11" s="13">
        <v>70201</v>
      </c>
      <c r="E11" s="14">
        <f aca="true" t="shared" si="1" ref="E11:E19">F11+G11+I11+J11+K11+L11+M11+N11+O11+U11+V11+W11+X11+Y11+Z11</f>
        <v>4738178</v>
      </c>
      <c r="F11" s="15">
        <v>2773625</v>
      </c>
      <c r="G11" s="15">
        <v>610195</v>
      </c>
      <c r="H11" s="15">
        <f aca="true" t="shared" si="2" ref="H11:H35">F11+G11</f>
        <v>3383820</v>
      </c>
      <c r="I11" s="15">
        <v>163165</v>
      </c>
      <c r="J11" s="15">
        <v>1400</v>
      </c>
      <c r="K11" s="15">
        <v>141691</v>
      </c>
      <c r="L11" s="15">
        <v>8116</v>
      </c>
      <c r="M11" s="15">
        <v>3840</v>
      </c>
      <c r="N11" s="15"/>
      <c r="O11" s="15">
        <f aca="true" t="shared" si="3" ref="O11:O19">SUM(P11:T11)</f>
        <v>1035521</v>
      </c>
      <c r="P11" s="15">
        <v>403055</v>
      </c>
      <c r="Q11" s="15">
        <v>1251</v>
      </c>
      <c r="R11" s="15">
        <v>93710</v>
      </c>
      <c r="S11" s="15">
        <v>537505</v>
      </c>
      <c r="T11" s="15"/>
      <c r="U11" s="15"/>
      <c r="V11" s="15"/>
      <c r="W11" s="15"/>
      <c r="X11" s="15">
        <v>625</v>
      </c>
      <c r="Y11" s="15"/>
      <c r="Z11" s="15"/>
      <c r="AA11" s="10"/>
    </row>
    <row r="12" spans="1:27" s="11" customFormat="1" ht="56.25" customHeight="1">
      <c r="A12" s="12" t="s">
        <v>28</v>
      </c>
      <c r="B12" s="13" t="s">
        <v>22</v>
      </c>
      <c r="C12" s="29"/>
      <c r="D12" s="13">
        <v>110204</v>
      </c>
      <c r="E12" s="14">
        <f t="shared" si="1"/>
        <v>164191</v>
      </c>
      <c r="F12" s="15">
        <v>59459</v>
      </c>
      <c r="G12" s="15">
        <v>13081</v>
      </c>
      <c r="H12" s="15">
        <f t="shared" si="2"/>
        <v>72540</v>
      </c>
      <c r="I12" s="15"/>
      <c r="J12" s="15"/>
      <c r="K12" s="15"/>
      <c r="L12" s="15"/>
      <c r="M12" s="15"/>
      <c r="N12" s="15"/>
      <c r="O12" s="15">
        <f t="shared" si="3"/>
        <v>91651</v>
      </c>
      <c r="P12" s="15">
        <v>89361</v>
      </c>
      <c r="Q12" s="15">
        <v>90</v>
      </c>
      <c r="R12" s="15">
        <v>2200</v>
      </c>
      <c r="S12" s="15"/>
      <c r="T12" s="15"/>
      <c r="U12" s="15"/>
      <c r="V12" s="15"/>
      <c r="W12" s="15"/>
      <c r="X12" s="15"/>
      <c r="Y12" s="15"/>
      <c r="Z12" s="15"/>
      <c r="AA12" s="10"/>
    </row>
    <row r="13" spans="1:27" s="11" customFormat="1" ht="39.75" customHeight="1">
      <c r="A13" s="12" t="s">
        <v>19</v>
      </c>
      <c r="B13" s="13" t="s">
        <v>23</v>
      </c>
      <c r="C13" s="29"/>
      <c r="D13" s="13">
        <v>110201</v>
      </c>
      <c r="E13" s="14">
        <f t="shared" si="1"/>
        <v>540773</v>
      </c>
      <c r="F13" s="15">
        <v>405971</v>
      </c>
      <c r="G13" s="15">
        <v>89314</v>
      </c>
      <c r="H13" s="15">
        <f t="shared" si="2"/>
        <v>495285</v>
      </c>
      <c r="I13" s="15"/>
      <c r="J13" s="15"/>
      <c r="K13" s="15"/>
      <c r="L13" s="15">
        <v>1600</v>
      </c>
      <c r="M13" s="15"/>
      <c r="N13" s="15"/>
      <c r="O13" s="15">
        <f t="shared" si="3"/>
        <v>43888</v>
      </c>
      <c r="P13" s="15">
        <v>43000</v>
      </c>
      <c r="Q13" s="15"/>
      <c r="R13" s="15">
        <v>888</v>
      </c>
      <c r="S13" s="15"/>
      <c r="T13" s="15"/>
      <c r="U13" s="15"/>
      <c r="V13" s="15"/>
      <c r="W13" s="15"/>
      <c r="X13" s="15"/>
      <c r="Y13" s="15"/>
      <c r="Z13" s="15"/>
      <c r="AA13" s="10"/>
    </row>
    <row r="14" spans="1:27" s="11" customFormat="1" ht="57" customHeight="1">
      <c r="A14" s="12" t="s">
        <v>29</v>
      </c>
      <c r="B14" s="13" t="s">
        <v>21</v>
      </c>
      <c r="C14" s="29"/>
      <c r="D14" s="13">
        <v>110205</v>
      </c>
      <c r="E14" s="14">
        <f t="shared" si="1"/>
        <v>314239</v>
      </c>
      <c r="F14" s="15">
        <v>235819</v>
      </c>
      <c r="G14" s="15">
        <v>51880</v>
      </c>
      <c r="H14" s="15">
        <f t="shared" si="2"/>
        <v>287699</v>
      </c>
      <c r="I14" s="15"/>
      <c r="J14" s="15"/>
      <c r="K14" s="15"/>
      <c r="L14" s="15"/>
      <c r="M14" s="15"/>
      <c r="N14" s="15"/>
      <c r="O14" s="15">
        <f t="shared" si="3"/>
        <v>26540</v>
      </c>
      <c r="P14" s="15">
        <v>20090</v>
      </c>
      <c r="Q14" s="15"/>
      <c r="R14" s="15">
        <v>2450</v>
      </c>
      <c r="S14" s="15">
        <v>4000</v>
      </c>
      <c r="T14" s="15"/>
      <c r="U14" s="15"/>
      <c r="V14" s="15"/>
      <c r="W14" s="15"/>
      <c r="X14" s="15"/>
      <c r="Y14" s="15"/>
      <c r="Z14" s="15"/>
      <c r="AA14" s="10"/>
    </row>
    <row r="15" spans="1:27" s="11" customFormat="1" ht="39.75" customHeight="1">
      <c r="A15" s="12" t="s">
        <v>20</v>
      </c>
      <c r="B15" s="13" t="s">
        <v>21</v>
      </c>
      <c r="C15" s="29"/>
      <c r="D15" s="13">
        <v>110202</v>
      </c>
      <c r="E15" s="14">
        <f t="shared" si="1"/>
        <v>4947</v>
      </c>
      <c r="F15" s="15">
        <v>3932</v>
      </c>
      <c r="G15" s="15">
        <v>865</v>
      </c>
      <c r="H15" s="15">
        <f t="shared" si="2"/>
        <v>4797</v>
      </c>
      <c r="I15" s="15"/>
      <c r="J15" s="15"/>
      <c r="K15" s="15"/>
      <c r="L15" s="15"/>
      <c r="M15" s="15"/>
      <c r="N15" s="15"/>
      <c r="O15" s="15">
        <f t="shared" si="3"/>
        <v>150</v>
      </c>
      <c r="P15" s="15"/>
      <c r="Q15" s="15"/>
      <c r="R15" s="15">
        <v>150</v>
      </c>
      <c r="S15" s="15"/>
      <c r="T15" s="15"/>
      <c r="U15" s="15"/>
      <c r="V15" s="15"/>
      <c r="W15" s="15"/>
      <c r="X15" s="15"/>
      <c r="Y15" s="15"/>
      <c r="Z15" s="15"/>
      <c r="AA15" s="10"/>
    </row>
    <row r="16" spans="1:27" s="11" customFormat="1" ht="38.25" customHeight="1">
      <c r="A16" s="12" t="s">
        <v>3</v>
      </c>
      <c r="B16" s="13" t="s">
        <v>23</v>
      </c>
      <c r="C16" s="29"/>
      <c r="D16" s="13">
        <v>91204</v>
      </c>
      <c r="E16" s="14">
        <f t="shared" si="1"/>
        <v>961872</v>
      </c>
      <c r="F16" s="15">
        <v>764293</v>
      </c>
      <c r="G16" s="15">
        <v>168149</v>
      </c>
      <c r="H16" s="15">
        <f t="shared" si="2"/>
        <v>932442</v>
      </c>
      <c r="I16" s="15">
        <v>7499</v>
      </c>
      <c r="J16" s="15"/>
      <c r="K16" s="15"/>
      <c r="L16" s="15">
        <v>14358</v>
      </c>
      <c r="M16" s="15">
        <v>245</v>
      </c>
      <c r="N16" s="15"/>
      <c r="O16" s="15">
        <f t="shared" si="3"/>
        <v>7311</v>
      </c>
      <c r="P16" s="15">
        <v>3882</v>
      </c>
      <c r="Q16" s="15">
        <v>315</v>
      </c>
      <c r="R16" s="15">
        <v>3114</v>
      </c>
      <c r="S16" s="15"/>
      <c r="T16" s="15"/>
      <c r="U16" s="15"/>
      <c r="V16" s="15"/>
      <c r="W16" s="15"/>
      <c r="X16" s="15">
        <v>17</v>
      </c>
      <c r="Y16" s="15"/>
      <c r="Z16" s="15"/>
      <c r="AA16" s="10"/>
    </row>
    <row r="17" spans="1:27" s="11" customFormat="1" ht="39.75" customHeight="1" hidden="1">
      <c r="A17" s="12" t="s">
        <v>4</v>
      </c>
      <c r="B17" s="13" t="s">
        <v>23</v>
      </c>
      <c r="C17" s="29"/>
      <c r="D17" s="13">
        <v>91101</v>
      </c>
      <c r="E17" s="14">
        <f t="shared" si="1"/>
        <v>0</v>
      </c>
      <c r="F17" s="15"/>
      <c r="G17" s="15"/>
      <c r="H17" s="15">
        <f t="shared" si="2"/>
        <v>0</v>
      </c>
      <c r="I17" s="15"/>
      <c r="J17" s="15"/>
      <c r="K17" s="15"/>
      <c r="L17" s="15"/>
      <c r="M17" s="15"/>
      <c r="N17" s="15"/>
      <c r="O17" s="15">
        <f t="shared" si="3"/>
        <v>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0"/>
    </row>
    <row r="18" spans="1:27" s="11" customFormat="1" ht="39.75" customHeight="1">
      <c r="A18" s="12" t="s">
        <v>1</v>
      </c>
      <c r="B18" s="13" t="s">
        <v>23</v>
      </c>
      <c r="C18" s="29"/>
      <c r="D18" s="13">
        <v>80800</v>
      </c>
      <c r="E18" s="14">
        <f t="shared" si="1"/>
        <v>918298</v>
      </c>
      <c r="F18" s="15">
        <v>750545</v>
      </c>
      <c r="G18" s="15"/>
      <c r="H18" s="15">
        <f>F18+G18</f>
        <v>750545</v>
      </c>
      <c r="I18" s="15">
        <v>69050</v>
      </c>
      <c r="J18" s="15">
        <v>69470</v>
      </c>
      <c r="K18" s="15"/>
      <c r="L18" s="15">
        <v>27850</v>
      </c>
      <c r="M18" s="15"/>
      <c r="N18" s="15"/>
      <c r="O18" s="15">
        <f t="shared" si="3"/>
        <v>0</v>
      </c>
      <c r="P18" s="15"/>
      <c r="Q18" s="15"/>
      <c r="R18" s="15"/>
      <c r="S18" s="15"/>
      <c r="T18" s="15"/>
      <c r="U18" s="15"/>
      <c r="V18" s="15"/>
      <c r="W18" s="15">
        <v>800</v>
      </c>
      <c r="X18" s="15">
        <v>583</v>
      </c>
      <c r="Y18" s="15"/>
      <c r="Z18" s="15"/>
      <c r="AA18" s="10"/>
    </row>
    <row r="19" spans="1:27" s="11" customFormat="1" ht="39.75" customHeight="1">
      <c r="A19" s="12" t="s">
        <v>2</v>
      </c>
      <c r="B19" s="13" t="s">
        <v>23</v>
      </c>
      <c r="C19" s="29"/>
      <c r="D19" s="13">
        <v>80101</v>
      </c>
      <c r="E19" s="14">
        <f t="shared" si="1"/>
        <v>1991410</v>
      </c>
      <c r="F19" s="15">
        <v>1631830</v>
      </c>
      <c r="G19" s="15"/>
      <c r="H19" s="15">
        <f>F19+G19</f>
        <v>1631830</v>
      </c>
      <c r="I19" s="15">
        <v>95350</v>
      </c>
      <c r="J19" s="15">
        <v>162580</v>
      </c>
      <c r="K19" s="15">
        <v>62300</v>
      </c>
      <c r="L19" s="15">
        <v>18900</v>
      </c>
      <c r="M19" s="15">
        <v>1750</v>
      </c>
      <c r="N19" s="15"/>
      <c r="O19" s="15">
        <f t="shared" si="3"/>
        <v>0</v>
      </c>
      <c r="P19" s="15"/>
      <c r="Q19" s="15"/>
      <c r="R19" s="15"/>
      <c r="S19" s="15"/>
      <c r="T19" s="15"/>
      <c r="U19" s="15"/>
      <c r="V19" s="15"/>
      <c r="W19" s="15">
        <v>18700</v>
      </c>
      <c r="X19" s="15"/>
      <c r="Y19" s="15"/>
      <c r="Z19" s="15"/>
      <c r="AA19" s="10"/>
    </row>
    <row r="20" spans="1:27" s="11" customFormat="1" ht="108" customHeight="1">
      <c r="A20" s="16" t="s">
        <v>26</v>
      </c>
      <c r="B20" s="17" t="s">
        <v>23</v>
      </c>
      <c r="C20" s="17">
        <v>270500</v>
      </c>
      <c r="D20" s="18"/>
      <c r="E20" s="9">
        <f>SUM(E21:E28)</f>
        <v>270500</v>
      </c>
      <c r="F20" s="9">
        <f aca="true" t="shared" si="4" ref="F20:U20">SUM(F21:F28)</f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9">
        <f t="shared" si="4"/>
        <v>0</v>
      </c>
      <c r="M20" s="9">
        <f t="shared" si="4"/>
        <v>0</v>
      </c>
      <c r="N20" s="9">
        <f t="shared" si="4"/>
        <v>0</v>
      </c>
      <c r="O20" s="9">
        <f t="shared" si="4"/>
        <v>0</v>
      </c>
      <c r="P20" s="9">
        <f t="shared" si="4"/>
        <v>0</v>
      </c>
      <c r="Q20" s="9">
        <f t="shared" si="4"/>
        <v>0</v>
      </c>
      <c r="R20" s="9">
        <f t="shared" si="4"/>
        <v>0</v>
      </c>
      <c r="S20" s="9">
        <f t="shared" si="4"/>
        <v>0</v>
      </c>
      <c r="T20" s="9">
        <f t="shared" si="4"/>
        <v>0</v>
      </c>
      <c r="U20" s="9">
        <f t="shared" si="4"/>
        <v>0</v>
      </c>
      <c r="V20" s="9">
        <f>SUM(V21:V28)</f>
        <v>270500</v>
      </c>
      <c r="W20" s="9">
        <f>SUM(W21:W28)</f>
        <v>0</v>
      </c>
      <c r="X20" s="9">
        <f>SUM(X21:X28)</f>
        <v>0</v>
      </c>
      <c r="Y20" s="9">
        <f>SUM(Y21:Y28)</f>
        <v>0</v>
      </c>
      <c r="Z20" s="9">
        <f>SUM(Z21:Z28)</f>
        <v>0</v>
      </c>
      <c r="AA20" s="10"/>
    </row>
    <row r="21" spans="1:27" s="11" customFormat="1" ht="39.75" customHeight="1">
      <c r="A21" s="12" t="s">
        <v>7</v>
      </c>
      <c r="B21" s="13"/>
      <c r="C21" s="29"/>
      <c r="D21" s="13"/>
      <c r="E21" s="14">
        <f aca="true" t="shared" si="5" ref="E21:E28">F21+G21+I21+J21+K21+L21+M21+N21+O21+U21+V21+W21+X21+Y21+Z21</f>
        <v>20000</v>
      </c>
      <c r="F21" s="15"/>
      <c r="G21" s="15"/>
      <c r="H21" s="15">
        <f aca="true" t="shared" si="6" ref="H21:H28">F21+G21</f>
        <v>0</v>
      </c>
      <c r="I21" s="15"/>
      <c r="J21" s="15"/>
      <c r="K21" s="15"/>
      <c r="L21" s="15"/>
      <c r="M21" s="15"/>
      <c r="N21" s="15"/>
      <c r="O21" s="15">
        <f>SUM(P21:T21)</f>
        <v>0</v>
      </c>
      <c r="P21" s="15"/>
      <c r="Q21" s="15"/>
      <c r="R21" s="15"/>
      <c r="S21" s="15"/>
      <c r="T21" s="15"/>
      <c r="U21" s="15"/>
      <c r="V21" s="15">
        <v>20000</v>
      </c>
      <c r="W21" s="15"/>
      <c r="X21" s="15"/>
      <c r="Y21" s="15"/>
      <c r="Z21" s="15"/>
      <c r="AA21" s="10"/>
    </row>
    <row r="22" spans="1:27" s="11" customFormat="1" ht="39.75" customHeight="1">
      <c r="A22" s="12" t="s">
        <v>8</v>
      </c>
      <c r="B22" s="13"/>
      <c r="C22" s="29"/>
      <c r="D22" s="13"/>
      <c r="E22" s="14">
        <f t="shared" si="5"/>
        <v>38000</v>
      </c>
      <c r="F22" s="15"/>
      <c r="G22" s="15"/>
      <c r="H22" s="15">
        <f t="shared" si="6"/>
        <v>0</v>
      </c>
      <c r="I22" s="15"/>
      <c r="J22" s="15"/>
      <c r="K22" s="15"/>
      <c r="L22" s="15"/>
      <c r="M22" s="15"/>
      <c r="N22" s="15"/>
      <c r="O22" s="15">
        <f aca="true" t="shared" si="7" ref="O22:O28">SUM(P22:T22)</f>
        <v>0</v>
      </c>
      <c r="P22" s="15"/>
      <c r="Q22" s="15"/>
      <c r="R22" s="15"/>
      <c r="S22" s="15"/>
      <c r="T22" s="15"/>
      <c r="U22" s="15"/>
      <c r="V22" s="15">
        <v>38000</v>
      </c>
      <c r="W22" s="15"/>
      <c r="X22" s="15"/>
      <c r="Y22" s="15"/>
      <c r="Z22" s="15"/>
      <c r="AA22" s="10"/>
    </row>
    <row r="23" spans="1:27" s="11" customFormat="1" ht="39.75" customHeight="1">
      <c r="A23" s="12" t="s">
        <v>9</v>
      </c>
      <c r="B23" s="13"/>
      <c r="C23" s="29"/>
      <c r="D23" s="13"/>
      <c r="E23" s="14">
        <f t="shared" si="5"/>
        <v>72000</v>
      </c>
      <c r="F23" s="15"/>
      <c r="G23" s="15"/>
      <c r="H23" s="15">
        <f t="shared" si="6"/>
        <v>0</v>
      </c>
      <c r="I23" s="15"/>
      <c r="J23" s="15"/>
      <c r="K23" s="15"/>
      <c r="L23" s="15"/>
      <c r="M23" s="15"/>
      <c r="N23" s="15"/>
      <c r="O23" s="15">
        <f t="shared" si="7"/>
        <v>0</v>
      </c>
      <c r="P23" s="15"/>
      <c r="Q23" s="15"/>
      <c r="R23" s="15"/>
      <c r="S23" s="15"/>
      <c r="T23" s="15"/>
      <c r="U23" s="15"/>
      <c r="V23" s="15">
        <v>72000</v>
      </c>
      <c r="W23" s="15"/>
      <c r="X23" s="15"/>
      <c r="Y23" s="15"/>
      <c r="Z23" s="15"/>
      <c r="AA23" s="10"/>
    </row>
    <row r="24" spans="1:27" s="11" customFormat="1" ht="39.75" customHeight="1">
      <c r="A24" s="12" t="s">
        <v>10</v>
      </c>
      <c r="B24" s="13"/>
      <c r="C24" s="29"/>
      <c r="D24" s="13"/>
      <c r="E24" s="14">
        <f t="shared" si="5"/>
        <v>10500</v>
      </c>
      <c r="F24" s="15"/>
      <c r="G24" s="15"/>
      <c r="H24" s="15">
        <f t="shared" si="6"/>
        <v>0</v>
      </c>
      <c r="I24" s="15"/>
      <c r="J24" s="15"/>
      <c r="K24" s="15"/>
      <c r="L24" s="15"/>
      <c r="M24" s="15"/>
      <c r="N24" s="15"/>
      <c r="O24" s="15">
        <f t="shared" si="7"/>
        <v>0</v>
      </c>
      <c r="P24" s="15"/>
      <c r="Q24" s="15"/>
      <c r="R24" s="15"/>
      <c r="S24" s="15"/>
      <c r="T24" s="15"/>
      <c r="U24" s="15"/>
      <c r="V24" s="15">
        <v>10500</v>
      </c>
      <c r="W24" s="15"/>
      <c r="X24" s="15"/>
      <c r="Y24" s="15"/>
      <c r="Z24" s="15"/>
      <c r="AA24" s="10"/>
    </row>
    <row r="25" spans="1:27" s="11" customFormat="1" ht="39.75" customHeight="1">
      <c r="A25" s="12" t="s">
        <v>11</v>
      </c>
      <c r="B25" s="13"/>
      <c r="C25" s="29"/>
      <c r="D25" s="13"/>
      <c r="E25" s="14">
        <f t="shared" si="5"/>
        <v>10000</v>
      </c>
      <c r="F25" s="15"/>
      <c r="G25" s="15"/>
      <c r="H25" s="15">
        <f t="shared" si="6"/>
        <v>0</v>
      </c>
      <c r="I25" s="15"/>
      <c r="J25" s="15"/>
      <c r="K25" s="15"/>
      <c r="L25" s="15"/>
      <c r="M25" s="15"/>
      <c r="N25" s="15"/>
      <c r="O25" s="15">
        <f t="shared" si="7"/>
        <v>0</v>
      </c>
      <c r="P25" s="15"/>
      <c r="Q25" s="15"/>
      <c r="R25" s="15"/>
      <c r="S25" s="15"/>
      <c r="T25" s="15"/>
      <c r="U25" s="15"/>
      <c r="V25" s="15">
        <v>10000</v>
      </c>
      <c r="W25" s="15"/>
      <c r="X25" s="15"/>
      <c r="Y25" s="15"/>
      <c r="Z25" s="15"/>
      <c r="AA25" s="10"/>
    </row>
    <row r="26" spans="1:27" s="11" customFormat="1" ht="39.75" customHeight="1" hidden="1">
      <c r="A26" s="12" t="s">
        <v>12</v>
      </c>
      <c r="B26" s="13"/>
      <c r="C26" s="29"/>
      <c r="D26" s="13"/>
      <c r="E26" s="14">
        <f t="shared" si="5"/>
        <v>0</v>
      </c>
      <c r="F26" s="15"/>
      <c r="G26" s="15"/>
      <c r="H26" s="15">
        <f t="shared" si="6"/>
        <v>0</v>
      </c>
      <c r="I26" s="15"/>
      <c r="J26" s="15"/>
      <c r="K26" s="15"/>
      <c r="L26" s="15"/>
      <c r="M26" s="15"/>
      <c r="N26" s="15"/>
      <c r="O26" s="15">
        <f t="shared" si="7"/>
        <v>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0"/>
    </row>
    <row r="27" spans="1:27" s="11" customFormat="1" ht="39.75" customHeight="1">
      <c r="A27" s="12" t="s">
        <v>13</v>
      </c>
      <c r="B27" s="13"/>
      <c r="C27" s="29"/>
      <c r="D27" s="13"/>
      <c r="E27" s="14">
        <f t="shared" si="5"/>
        <v>120000</v>
      </c>
      <c r="F27" s="15"/>
      <c r="G27" s="15"/>
      <c r="H27" s="15">
        <f t="shared" si="6"/>
        <v>0</v>
      </c>
      <c r="I27" s="15"/>
      <c r="J27" s="15"/>
      <c r="K27" s="15"/>
      <c r="L27" s="15"/>
      <c r="M27" s="15"/>
      <c r="N27" s="15"/>
      <c r="O27" s="15">
        <f t="shared" si="7"/>
        <v>0</v>
      </c>
      <c r="P27" s="15"/>
      <c r="Q27" s="15"/>
      <c r="R27" s="15"/>
      <c r="S27" s="15"/>
      <c r="T27" s="15"/>
      <c r="U27" s="15"/>
      <c r="V27" s="15">
        <v>120000</v>
      </c>
      <c r="W27" s="15"/>
      <c r="X27" s="15"/>
      <c r="Y27" s="15"/>
      <c r="Z27" s="15"/>
      <c r="AA27" s="10"/>
    </row>
    <row r="28" spans="1:27" s="11" customFormat="1" ht="39.75" customHeight="1" hidden="1">
      <c r="A28" s="12" t="s">
        <v>14</v>
      </c>
      <c r="B28" s="13"/>
      <c r="C28" s="29"/>
      <c r="D28" s="13"/>
      <c r="E28" s="14">
        <f t="shared" si="5"/>
        <v>0</v>
      </c>
      <c r="F28" s="15"/>
      <c r="G28" s="15"/>
      <c r="H28" s="15">
        <f t="shared" si="6"/>
        <v>0</v>
      </c>
      <c r="I28" s="15"/>
      <c r="J28" s="15"/>
      <c r="K28" s="15"/>
      <c r="L28" s="15"/>
      <c r="M28" s="15"/>
      <c r="N28" s="15"/>
      <c r="O28" s="15">
        <f t="shared" si="7"/>
        <v>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0"/>
    </row>
    <row r="29" spans="1:27" s="11" customFormat="1" ht="54.75" customHeight="1">
      <c r="A29" s="6" t="s">
        <v>27</v>
      </c>
      <c r="B29" s="7" t="s">
        <v>23</v>
      </c>
      <c r="C29" s="17">
        <v>6627300</v>
      </c>
      <c r="D29" s="8"/>
      <c r="E29" s="9">
        <f>SUM(E30:E31)</f>
        <v>6627300</v>
      </c>
      <c r="F29" s="9">
        <f aca="true" t="shared" si="8" ref="F29:Z29">SUM(F30:F31)</f>
        <v>5007010</v>
      </c>
      <c r="G29" s="9">
        <f t="shared" si="8"/>
        <v>1620290</v>
      </c>
      <c r="H29" s="9">
        <f t="shared" si="8"/>
        <v>6627300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>SUM(O30:O31)</f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10"/>
    </row>
    <row r="30" spans="1:27" s="11" customFormat="1" ht="39.75" customHeight="1">
      <c r="A30" s="12" t="s">
        <v>1</v>
      </c>
      <c r="B30" s="13"/>
      <c r="C30" s="29"/>
      <c r="D30" s="13">
        <v>80800</v>
      </c>
      <c r="E30" s="14">
        <f>F30+G30+I30+J30+K30+L30+M30+N30+O30+U30+V30+W30+X30+Y30+Z30</f>
        <v>2091500</v>
      </c>
      <c r="F30" s="15">
        <v>1583490</v>
      </c>
      <c r="G30" s="15">
        <v>508010</v>
      </c>
      <c r="H30" s="15">
        <f t="shared" si="2"/>
        <v>2091500</v>
      </c>
      <c r="I30" s="15"/>
      <c r="J30" s="15"/>
      <c r="K30" s="15"/>
      <c r="L30" s="15"/>
      <c r="M30" s="15"/>
      <c r="N30" s="15"/>
      <c r="O30" s="15">
        <f>SUM(P30:T30)</f>
        <v>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0"/>
    </row>
    <row r="31" spans="1:27" s="11" customFormat="1" ht="39.75" customHeight="1">
      <c r="A31" s="12" t="s">
        <v>2</v>
      </c>
      <c r="B31" s="13"/>
      <c r="C31" s="29"/>
      <c r="D31" s="13">
        <v>80101</v>
      </c>
      <c r="E31" s="14">
        <f>F31+G31+I31+J31+K31+L31+M31+N31+O31+U31+V31+W31+X31+Y31+Z31</f>
        <v>4535800</v>
      </c>
      <c r="F31" s="15">
        <v>3423520</v>
      </c>
      <c r="G31" s="15">
        <v>1112280</v>
      </c>
      <c r="H31" s="15">
        <f t="shared" si="2"/>
        <v>4535800</v>
      </c>
      <c r="I31" s="15"/>
      <c r="J31" s="15"/>
      <c r="K31" s="15"/>
      <c r="L31" s="15"/>
      <c r="M31" s="15"/>
      <c r="N31" s="15"/>
      <c r="O31" s="15">
        <f>SUM(P31:T31)</f>
        <v>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0"/>
    </row>
    <row r="32" spans="1:27" s="11" customFormat="1" ht="57.75" customHeight="1">
      <c r="A32" s="6" t="s">
        <v>18</v>
      </c>
      <c r="B32" s="7" t="s">
        <v>23</v>
      </c>
      <c r="C32" s="17">
        <v>1489918</v>
      </c>
      <c r="D32" s="8"/>
      <c r="E32" s="9">
        <f aca="true" t="shared" si="9" ref="E32:Z32">SUM(E33:E35)</f>
        <v>1489918</v>
      </c>
      <c r="F32" s="9">
        <f t="shared" si="9"/>
        <v>0</v>
      </c>
      <c r="G32" s="9">
        <f t="shared" si="9"/>
        <v>0</v>
      </c>
      <c r="H32" s="9">
        <f t="shared" si="9"/>
        <v>0</v>
      </c>
      <c r="I32" s="9">
        <f t="shared" si="9"/>
        <v>0</v>
      </c>
      <c r="J32" s="9">
        <f t="shared" si="9"/>
        <v>0</v>
      </c>
      <c r="K32" s="9">
        <f t="shared" si="9"/>
        <v>0</v>
      </c>
      <c r="L32" s="9">
        <f t="shared" si="9"/>
        <v>0</v>
      </c>
      <c r="M32" s="9">
        <f t="shared" si="9"/>
        <v>0</v>
      </c>
      <c r="N32" s="9">
        <f t="shared" si="9"/>
        <v>0</v>
      </c>
      <c r="O32" s="9">
        <f t="shared" si="9"/>
        <v>1489918</v>
      </c>
      <c r="P32" s="9">
        <f t="shared" si="9"/>
        <v>550150</v>
      </c>
      <c r="Q32" s="9">
        <f t="shared" si="9"/>
        <v>72240</v>
      </c>
      <c r="R32" s="9">
        <f t="shared" si="9"/>
        <v>261688</v>
      </c>
      <c r="S32" s="9">
        <f t="shared" si="9"/>
        <v>582760</v>
      </c>
      <c r="T32" s="9">
        <f t="shared" si="9"/>
        <v>23080</v>
      </c>
      <c r="U32" s="9">
        <f t="shared" si="9"/>
        <v>0</v>
      </c>
      <c r="V32" s="9">
        <f t="shared" si="9"/>
        <v>0</v>
      </c>
      <c r="W32" s="9">
        <f t="shared" si="9"/>
        <v>0</v>
      </c>
      <c r="X32" s="9">
        <f t="shared" si="9"/>
        <v>0</v>
      </c>
      <c r="Y32" s="9">
        <f t="shared" si="9"/>
        <v>0</v>
      </c>
      <c r="Z32" s="9">
        <f t="shared" si="9"/>
        <v>0</v>
      </c>
      <c r="AA32" s="10"/>
    </row>
    <row r="33" spans="1:27" s="11" customFormat="1" ht="2.25" customHeight="1" hidden="1">
      <c r="A33" s="12" t="s">
        <v>0</v>
      </c>
      <c r="B33" s="13"/>
      <c r="C33" s="29"/>
      <c r="D33" s="13">
        <v>70201</v>
      </c>
      <c r="E33" s="14">
        <f>F33+G33+I33+J33+K33+L33+M33+N33+O33+U33+V33+W33+X33+Y33+Z33</f>
        <v>0</v>
      </c>
      <c r="F33" s="15"/>
      <c r="G33" s="15"/>
      <c r="H33" s="15">
        <f t="shared" si="2"/>
        <v>0</v>
      </c>
      <c r="I33" s="15"/>
      <c r="J33" s="15"/>
      <c r="K33" s="15"/>
      <c r="L33" s="15"/>
      <c r="M33" s="15"/>
      <c r="N33" s="15"/>
      <c r="O33" s="15">
        <f>SUM(P33:T33)</f>
        <v>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0"/>
    </row>
    <row r="34" spans="1:27" s="11" customFormat="1" ht="39.75" customHeight="1">
      <c r="A34" s="12" t="s">
        <v>1</v>
      </c>
      <c r="B34" s="13"/>
      <c r="C34" s="29"/>
      <c r="D34" s="13">
        <v>80800</v>
      </c>
      <c r="E34" s="14">
        <f>F34+G34+I34+J34+K34+L34+M34+N34+O34+U34+V34+W34+X34+Y34+Z34</f>
        <v>433518</v>
      </c>
      <c r="F34" s="15"/>
      <c r="G34" s="15"/>
      <c r="H34" s="15">
        <f t="shared" si="2"/>
        <v>0</v>
      </c>
      <c r="I34" s="15"/>
      <c r="J34" s="15"/>
      <c r="K34" s="15"/>
      <c r="L34" s="15"/>
      <c r="M34" s="15"/>
      <c r="N34" s="15"/>
      <c r="O34" s="15">
        <f>SUM(P34:T34)</f>
        <v>433518</v>
      </c>
      <c r="P34" s="15">
        <v>325500</v>
      </c>
      <c r="Q34" s="15">
        <v>13500</v>
      </c>
      <c r="R34" s="15">
        <v>13518</v>
      </c>
      <c r="S34" s="15">
        <v>58500</v>
      </c>
      <c r="T34" s="15">
        <v>22500</v>
      </c>
      <c r="U34" s="15"/>
      <c r="V34" s="15"/>
      <c r="W34" s="15"/>
      <c r="X34" s="15"/>
      <c r="Y34" s="15"/>
      <c r="Z34" s="15"/>
      <c r="AA34" s="10"/>
    </row>
    <row r="35" spans="1:27" s="11" customFormat="1" ht="39.75" customHeight="1">
      <c r="A35" s="12" t="s">
        <v>2</v>
      </c>
      <c r="B35" s="13"/>
      <c r="C35" s="29"/>
      <c r="D35" s="13">
        <v>80101</v>
      </c>
      <c r="E35" s="14">
        <f>F35+G35+I35+J35+K35+L35+M35+N35+O35+U35+V35+W35+X35+Y35+Z35</f>
        <v>1056400</v>
      </c>
      <c r="F35" s="15"/>
      <c r="G35" s="15"/>
      <c r="H35" s="15">
        <f t="shared" si="2"/>
        <v>0</v>
      </c>
      <c r="I35" s="15"/>
      <c r="J35" s="15"/>
      <c r="K35" s="15"/>
      <c r="L35" s="15"/>
      <c r="M35" s="15"/>
      <c r="N35" s="15"/>
      <c r="O35" s="15">
        <f>SUM(P35:T35)</f>
        <v>1056400</v>
      </c>
      <c r="P35" s="15">
        <v>224650</v>
      </c>
      <c r="Q35" s="15">
        <v>58740</v>
      </c>
      <c r="R35" s="15">
        <v>248170</v>
      </c>
      <c r="S35" s="15">
        <v>524260</v>
      </c>
      <c r="T35" s="15">
        <v>580</v>
      </c>
      <c r="U35" s="15"/>
      <c r="V35" s="15"/>
      <c r="W35" s="15"/>
      <c r="X35" s="15"/>
      <c r="Y35" s="15"/>
      <c r="Z35" s="15"/>
      <c r="AA35" s="10"/>
    </row>
    <row r="36" spans="1:27" s="21" customFormat="1" ht="39.75" customHeight="1">
      <c r="A36" s="19" t="s">
        <v>15</v>
      </c>
      <c r="B36" s="20"/>
      <c r="C36" s="10">
        <f>C10+C20+C29+C32</f>
        <v>18021626</v>
      </c>
      <c r="D36" s="20"/>
      <c r="E36" s="10">
        <f>E10+E20+E29+E32</f>
        <v>18021626</v>
      </c>
      <c r="F36" s="10">
        <f aca="true" t="shared" si="10" ref="F36:Z36">F10+F20+F29+F32</f>
        <v>11632484</v>
      </c>
      <c r="G36" s="10">
        <f t="shared" si="10"/>
        <v>2553774</v>
      </c>
      <c r="H36" s="10">
        <f t="shared" si="10"/>
        <v>14186258</v>
      </c>
      <c r="I36" s="10">
        <f t="shared" si="10"/>
        <v>335064</v>
      </c>
      <c r="J36" s="10">
        <f t="shared" si="10"/>
        <v>233450</v>
      </c>
      <c r="K36" s="10">
        <f t="shared" si="10"/>
        <v>203991</v>
      </c>
      <c r="L36" s="10">
        <f t="shared" si="10"/>
        <v>70824</v>
      </c>
      <c r="M36" s="10">
        <f t="shared" si="10"/>
        <v>5835</v>
      </c>
      <c r="N36" s="10">
        <f t="shared" si="10"/>
        <v>0</v>
      </c>
      <c r="O36" s="10">
        <f t="shared" si="10"/>
        <v>2694979</v>
      </c>
      <c r="P36" s="10">
        <f t="shared" si="10"/>
        <v>1109538</v>
      </c>
      <c r="Q36" s="10">
        <f t="shared" si="10"/>
        <v>73896</v>
      </c>
      <c r="R36" s="10">
        <f t="shared" si="10"/>
        <v>364200</v>
      </c>
      <c r="S36" s="10">
        <f t="shared" si="10"/>
        <v>1124265</v>
      </c>
      <c r="T36" s="10">
        <f t="shared" si="10"/>
        <v>23080</v>
      </c>
      <c r="U36" s="10">
        <f t="shared" si="10"/>
        <v>0</v>
      </c>
      <c r="V36" s="10">
        <f t="shared" si="10"/>
        <v>270500</v>
      </c>
      <c r="W36" s="10">
        <f t="shared" si="10"/>
        <v>19500</v>
      </c>
      <c r="X36" s="10">
        <f t="shared" si="10"/>
        <v>1225</v>
      </c>
      <c r="Y36" s="10">
        <f t="shared" si="10"/>
        <v>0</v>
      </c>
      <c r="Z36" s="10">
        <f t="shared" si="10"/>
        <v>0</v>
      </c>
      <c r="AA36" s="10">
        <f>C36-E36</f>
        <v>0</v>
      </c>
    </row>
    <row r="37" spans="1:27" s="11" customFormat="1" ht="39.75" customHeight="1">
      <c r="A37" s="22" t="s">
        <v>16</v>
      </c>
      <c r="B37" s="22"/>
      <c r="C37" s="30"/>
      <c r="D37" s="23"/>
      <c r="E37" s="24">
        <f aca="true" t="shared" si="11" ref="E37:Z37">E18+E19+E30+E31+E34+E35</f>
        <v>11026926</v>
      </c>
      <c r="F37" s="24">
        <f t="shared" si="11"/>
        <v>7389385</v>
      </c>
      <c r="G37" s="24">
        <f t="shared" si="11"/>
        <v>1620290</v>
      </c>
      <c r="H37" s="24">
        <f t="shared" si="11"/>
        <v>9009675</v>
      </c>
      <c r="I37" s="24">
        <f t="shared" si="11"/>
        <v>164400</v>
      </c>
      <c r="J37" s="24">
        <f t="shared" si="11"/>
        <v>232050</v>
      </c>
      <c r="K37" s="24">
        <f t="shared" si="11"/>
        <v>62300</v>
      </c>
      <c r="L37" s="24">
        <f t="shared" si="11"/>
        <v>46750</v>
      </c>
      <c r="M37" s="24">
        <f t="shared" si="11"/>
        <v>1750</v>
      </c>
      <c r="N37" s="24">
        <f t="shared" si="11"/>
        <v>0</v>
      </c>
      <c r="O37" s="24">
        <f t="shared" si="11"/>
        <v>1489918</v>
      </c>
      <c r="P37" s="24">
        <f t="shared" si="11"/>
        <v>550150</v>
      </c>
      <c r="Q37" s="24">
        <f t="shared" si="11"/>
        <v>72240</v>
      </c>
      <c r="R37" s="24">
        <f t="shared" si="11"/>
        <v>261688</v>
      </c>
      <c r="S37" s="24">
        <f t="shared" si="11"/>
        <v>582760</v>
      </c>
      <c r="T37" s="24">
        <f t="shared" si="11"/>
        <v>23080</v>
      </c>
      <c r="U37" s="24">
        <f t="shared" si="11"/>
        <v>0</v>
      </c>
      <c r="V37" s="24">
        <f t="shared" si="11"/>
        <v>0</v>
      </c>
      <c r="W37" s="24">
        <f t="shared" si="11"/>
        <v>19500</v>
      </c>
      <c r="X37" s="24">
        <f t="shared" si="11"/>
        <v>583</v>
      </c>
      <c r="Y37" s="24">
        <f t="shared" si="11"/>
        <v>0</v>
      </c>
      <c r="Z37" s="24">
        <f t="shared" si="11"/>
        <v>0</v>
      </c>
      <c r="AA37" s="10"/>
    </row>
    <row r="38" spans="1:27" s="11" customFormat="1" ht="39.75" customHeight="1">
      <c r="A38" s="22" t="s">
        <v>17</v>
      </c>
      <c r="B38" s="22"/>
      <c r="C38" s="30"/>
      <c r="D38" s="23"/>
      <c r="E38" s="24">
        <f aca="true" t="shared" si="12" ref="E38:Z38">E11+E33</f>
        <v>4738178</v>
      </c>
      <c r="F38" s="24">
        <f t="shared" si="12"/>
        <v>2773625</v>
      </c>
      <c r="G38" s="24">
        <f t="shared" si="12"/>
        <v>610195</v>
      </c>
      <c r="H38" s="24">
        <f t="shared" si="12"/>
        <v>3383820</v>
      </c>
      <c r="I38" s="24">
        <f t="shared" si="12"/>
        <v>163165</v>
      </c>
      <c r="J38" s="24">
        <f t="shared" si="12"/>
        <v>1400</v>
      </c>
      <c r="K38" s="24">
        <f t="shared" si="12"/>
        <v>141691</v>
      </c>
      <c r="L38" s="24">
        <f t="shared" si="12"/>
        <v>8116</v>
      </c>
      <c r="M38" s="24">
        <f t="shared" si="12"/>
        <v>3840</v>
      </c>
      <c r="N38" s="24">
        <f t="shared" si="12"/>
        <v>0</v>
      </c>
      <c r="O38" s="24">
        <f t="shared" si="12"/>
        <v>1035521</v>
      </c>
      <c r="P38" s="24">
        <f t="shared" si="12"/>
        <v>403055</v>
      </c>
      <c r="Q38" s="24">
        <f t="shared" si="12"/>
        <v>1251</v>
      </c>
      <c r="R38" s="24">
        <f t="shared" si="12"/>
        <v>93710</v>
      </c>
      <c r="S38" s="24">
        <f t="shared" si="12"/>
        <v>537505</v>
      </c>
      <c r="T38" s="24">
        <f t="shared" si="12"/>
        <v>0</v>
      </c>
      <c r="U38" s="24">
        <f t="shared" si="12"/>
        <v>0</v>
      </c>
      <c r="V38" s="24">
        <f t="shared" si="12"/>
        <v>0</v>
      </c>
      <c r="W38" s="24">
        <f t="shared" si="12"/>
        <v>0</v>
      </c>
      <c r="X38" s="24">
        <f t="shared" si="12"/>
        <v>625</v>
      </c>
      <c r="Y38" s="24">
        <f t="shared" si="12"/>
        <v>0</v>
      </c>
      <c r="Z38" s="24">
        <f t="shared" si="12"/>
        <v>0</v>
      </c>
      <c r="AA38" s="10"/>
    </row>
  </sheetData>
  <mergeCells count="6">
    <mergeCell ref="A7:AA7"/>
    <mergeCell ref="W1:AA1"/>
    <mergeCell ref="W2:AA2"/>
    <mergeCell ref="W3:AA3"/>
    <mergeCell ref="W4:AA4"/>
    <mergeCell ref="W5:AA5"/>
  </mergeCells>
  <printOptions/>
  <pageMargins left="0" right="0" top="0" bottom="0" header="0.5118110236220472" footer="0.5118110236220472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Черниговской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u252107</dc:creator>
  <cp:keywords/>
  <dc:description/>
  <cp:lastModifiedBy>U252106</cp:lastModifiedBy>
  <cp:lastPrinted>2017-01-04T10:00:15Z</cp:lastPrinted>
  <dcterms:created xsi:type="dcterms:W3CDTF">2005-11-24T06:28:58Z</dcterms:created>
  <dcterms:modified xsi:type="dcterms:W3CDTF">2017-01-04T10:00:36Z</dcterms:modified>
  <cp:category/>
  <cp:version/>
  <cp:contentType/>
  <cp:contentStatus/>
</cp:coreProperties>
</file>